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rtin.margala\Documents\Data\_ZBR\Formuláre\"/>
    </mc:Choice>
  </mc:AlternateContent>
  <xr:revisionPtr revIDLastSave="0" documentId="13_ncr:1_{8FF9FC50-0AEA-4352-93D5-FBF7E7A97D6E}" xr6:coauthVersionLast="47" xr6:coauthVersionMax="47" xr10:uidLastSave="{00000000-0000-0000-0000-000000000000}"/>
  <workbookProtection workbookAlgorithmName="SHA-512" workbookHashValue="YfNnb+DBEOxw75L3eOxetCcE7A6dcVFO7hGVPolUeu1Zytqgju7sb3Qzm3sl9blEg+wZf7VQgwGAxbBfLsSVsA==" workbookSaltValue="p4CHrE4bjzyxfGTt+5OLeQ==" workbookSpinCount="100000" lockStructure="1"/>
  <bookViews>
    <workbookView xWindow="38280" yWindow="-120" windowWidth="38640" windowHeight="21120" xr2:uid="{00000000-000D-0000-FFFF-FFFF00000000}"/>
  </bookViews>
  <sheets>
    <sheet name="formular" sheetId="3" r:id="rId1"/>
    <sheet name="databaza" sheetId="4" state="hidden" r:id="rId2"/>
  </sheets>
  <definedNames>
    <definedName name="Dropdown1" localSheetId="0">formular!#REF!</definedName>
    <definedName name="Dropdown2" localSheetId="0">formular!#REF!</definedName>
    <definedName name="Kontrollkästchen5" localSheetId="0">formular!#REF!</definedName>
    <definedName name="Kontrollkästchen6" localSheetId="0">formular!#REF!</definedName>
    <definedName name="Kontrollkästchen7" localSheetId="0">formular!#REF!</definedName>
    <definedName name="Kontrollkästchen8" localSheetId="0">formular!#REF!</definedName>
    <definedName name="Text10" localSheetId="0">formular!#REF!</definedName>
    <definedName name="Text12" localSheetId="0">formular!#REF!</definedName>
    <definedName name="Text13" localSheetId="0">formular!#REF!</definedName>
    <definedName name="Text3" localSheetId="0">formular!#REF!</definedName>
    <definedName name="Text4" localSheetId="0">formular!#REF!</definedName>
    <definedName name="Text5" localSheetId="0">formular!#REF!</definedName>
    <definedName name="Text6" localSheetId="0">formular!#REF!</definedName>
    <definedName name="Text7" localSheetId="0">formular!#REF!</definedName>
    <definedName name="Text8" localSheetId="0">formular!#REF!</definedName>
    <definedName name="Text9" localSheetId="0">formular!#REF!</definedName>
  </definedNames>
  <calcPr calcId="191029"/>
  <customWorkbookViews>
    <customWorkbookView name="Bobo - osobné zobrazenie" guid="{4DDCB621-8211-4CDD-ACEB-B8908F2730ED}" mergeInterval="0" personalView="1" maximized="1" xWindow="-8" yWindow="-8" windowWidth="1382" windowHeight="754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E19" i="3" l="1"/>
  <c r="G19" i="3"/>
  <c r="G29" i="3" l="1"/>
  <c r="E29" i="3"/>
  <c r="C29" i="3"/>
  <c r="E24" i="3"/>
  <c r="C24" i="3"/>
  <c r="C19" i="3"/>
  <c r="C32" i="3" l="1"/>
  <c r="H28" i="3"/>
  <c r="H27" i="3"/>
  <c r="F28" i="3"/>
  <c r="F27" i="3"/>
  <c r="D28" i="3"/>
  <c r="D27" i="3"/>
  <c r="H23" i="3"/>
  <c r="H22" i="3"/>
  <c r="F23" i="3"/>
  <c r="F22" i="3"/>
  <c r="D23" i="3"/>
  <c r="D22" i="3"/>
  <c r="H18" i="3"/>
  <c r="F18" i="3"/>
  <c r="D18" i="3"/>
  <c r="E32" i="3" l="1"/>
  <c r="G32" i="3"/>
  <c r="H17" i="3"/>
  <c r="F17" i="3"/>
  <c r="D17" i="3"/>
  <c r="F32" i="3" l="1"/>
  <c r="H32" i="3"/>
  <c r="D32" i="3"/>
  <c r="D31" i="3"/>
  <c r="F31" i="3"/>
  <c r="H31" i="3"/>
</calcChain>
</file>

<file path=xl/sharedStrings.xml><?xml version="1.0" encoding="utf-8"?>
<sst xmlns="http://schemas.openxmlformats.org/spreadsheetml/2006/main" count="188" uniqueCount="119">
  <si>
    <t>Súťaž</t>
  </si>
  <si>
    <t>Dátum stretnutia:</t>
  </si>
  <si>
    <t>Domáci:</t>
  </si>
  <si>
    <t>Hostia:</t>
  </si>
  <si>
    <t>Číslo stretnutia:</t>
  </si>
  <si>
    <t>Miesto stretnutia:</t>
  </si>
  <si>
    <t>Súťaž:</t>
  </si>
  <si>
    <t>EXŽ</t>
  </si>
  <si>
    <t>Body</t>
  </si>
  <si>
    <t>Popis</t>
  </si>
  <si>
    <t>Hodnotené kritérium</t>
  </si>
  <si>
    <t>PZH</t>
  </si>
  <si>
    <t>SBL</t>
  </si>
  <si>
    <t>Mená rozhodcov:</t>
  </si>
  <si>
    <t>Rozhodcovia</t>
  </si>
  <si>
    <t>Bara</t>
  </si>
  <si>
    <t>BC Prievidza</t>
  </si>
  <si>
    <t>Bartoš</t>
  </si>
  <si>
    <t>Donovalová</t>
  </si>
  <si>
    <t>Iskra Svit</t>
  </si>
  <si>
    <t>MBK Ružomberok</t>
  </si>
  <si>
    <t>Fuska</t>
  </si>
  <si>
    <t>Piešťanské Čajky</t>
  </si>
  <si>
    <t>Gacík</t>
  </si>
  <si>
    <t>ŠBK Šamorín</t>
  </si>
  <si>
    <t>Hudec</t>
  </si>
  <si>
    <t>Karnay</t>
  </si>
  <si>
    <t>Karniš</t>
  </si>
  <si>
    <t>Kiss</t>
  </si>
  <si>
    <t>Ženiš</t>
  </si>
  <si>
    <t>Kúkelčík</t>
  </si>
  <si>
    <t>Margala</t>
  </si>
  <si>
    <t>Sirocký</t>
  </si>
  <si>
    <t>Šarišský</t>
  </si>
  <si>
    <t>Tomašovič</t>
  </si>
  <si>
    <t>Turčin</t>
  </si>
  <si>
    <t>Zubák</t>
  </si>
  <si>
    <t>Životský</t>
  </si>
  <si>
    <t xml:space="preserve">Družstvá </t>
  </si>
  <si>
    <t>Miesta</t>
  </si>
  <si>
    <t>Poprad</t>
  </si>
  <si>
    <t>Previdza</t>
  </si>
  <si>
    <t>Spišská Nová Ves</t>
  </si>
  <si>
    <t>Bratislava</t>
  </si>
  <si>
    <t>Levice</t>
  </si>
  <si>
    <t>Košice</t>
  </si>
  <si>
    <t>Banská Bystrica</t>
  </si>
  <si>
    <t>Nitra</t>
  </si>
  <si>
    <t>Svit</t>
  </si>
  <si>
    <t>Handlová</t>
  </si>
  <si>
    <t>Komárno</t>
  </si>
  <si>
    <t>Ružomberok</t>
  </si>
  <si>
    <t>Piešťany</t>
  </si>
  <si>
    <t>Šamorín</t>
  </si>
  <si>
    <t>Body spolu</t>
  </si>
  <si>
    <t>Celkové bodové hodnotenie</t>
  </si>
  <si>
    <t>áno</t>
  </si>
  <si>
    <t>nie</t>
  </si>
  <si>
    <t>Riešenie kritických situácií</t>
  </si>
  <si>
    <t>nezvládnuté</t>
  </si>
  <si>
    <t>zvládnuté</t>
  </si>
  <si>
    <t>priesto na zlepšenie</t>
  </si>
  <si>
    <t>výborný výkon</t>
  </si>
  <si>
    <t>veľmi závažné chyby</t>
  </si>
  <si>
    <t>viacero hrubých chýb</t>
  </si>
  <si>
    <t>niekoľko ľahkých chýb</t>
  </si>
  <si>
    <t>jedna až dve ľahké chyby</t>
  </si>
  <si>
    <t>vynikajúci výkon</t>
  </si>
  <si>
    <t>zlý, slabý výkon</t>
  </si>
  <si>
    <t>podpriemerný výkon</t>
  </si>
  <si>
    <t>veľmi dobrý výkon</t>
  </si>
  <si>
    <t>-</t>
  </si>
  <si>
    <t>/</t>
  </si>
  <si>
    <t>Žilina</t>
  </si>
  <si>
    <t>Klipy - situácie na rozbor (minutáž a komentár)</t>
  </si>
  <si>
    <t>Komunikácia voči aktérom stretnutia</t>
  </si>
  <si>
    <t>Vystupovanie rozhodcu</t>
  </si>
  <si>
    <t>Cit pre hru, objektivita, vyrovnanosť</t>
  </si>
  <si>
    <t>Priestupky - znalosť a uplatňovanie</t>
  </si>
  <si>
    <t>Fauly - znalosť a uplatňovanie</t>
  </si>
  <si>
    <t>priemerný výkon</t>
  </si>
  <si>
    <t>SPM</t>
  </si>
  <si>
    <t>SPŽ</t>
  </si>
  <si>
    <t>Link na záznam zápasu:</t>
  </si>
  <si>
    <t>Čurilla</t>
  </si>
  <si>
    <t>Izák</t>
  </si>
  <si>
    <t>Meno hodnotiaceho:</t>
  </si>
  <si>
    <t>BKM Lučenec</t>
  </si>
  <si>
    <t>Lučenec</t>
  </si>
  <si>
    <t>Obertová</t>
  </si>
  <si>
    <t>Uhrin</t>
  </si>
  <si>
    <t>Cibulka</t>
  </si>
  <si>
    <t>Stopka</t>
  </si>
  <si>
    <t>Young Angels Košice</t>
  </si>
  <si>
    <t>HODNOTENIE VÝKONU ROZHODCOV NAJVYŠŠÍCH SÚŤAŽÍ SBA (formulár - klub)</t>
  </si>
  <si>
    <t>Ribakovs</t>
  </si>
  <si>
    <t>Spišskí Rytieri</t>
  </si>
  <si>
    <t>Patrioti Levice</t>
  </si>
  <si>
    <t>Inter Bratislava</t>
  </si>
  <si>
    <t>MBK Baník Handlová</t>
  </si>
  <si>
    <t>BK ŠK UMB Banská Bystrica</t>
  </si>
  <si>
    <t>Fanfara</t>
  </si>
  <si>
    <t>BC Komárno</t>
  </si>
  <si>
    <t>Pezinok</t>
  </si>
  <si>
    <t>CC</t>
  </si>
  <si>
    <t>U1</t>
  </si>
  <si>
    <t>U2</t>
  </si>
  <si>
    <t>Begáni</t>
  </si>
  <si>
    <t>Bullo</t>
  </si>
  <si>
    <t>Fáber</t>
  </si>
  <si>
    <t>Višniarová</t>
  </si>
  <si>
    <t>Slávia Banská Bystrica</t>
  </si>
  <si>
    <t>CBK Košice</t>
  </si>
  <si>
    <t>Kubík</t>
  </si>
  <si>
    <t>Perečinská</t>
  </si>
  <si>
    <t>Valachovič</t>
  </si>
  <si>
    <t>Slávia SPU Nitra</t>
  </si>
  <si>
    <t>BK AS Trenčín</t>
  </si>
  <si>
    <t>Trenčín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</si>
</sst>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6" xfId="0" applyFont="1" applyBorder="1"/>
    <xf numFmtId="0" fontId="1" fillId="3" borderId="13" xfId="0" applyFont="1" applyFill="1" applyBorder="1" applyAlignment="1">
      <alignment horizontal="center"/>
    </xf>
    <xf numFmtId="0" fontId="6" fillId="4" borderId="13" xfId="0" applyFont="1" applyFill="1" applyBorder="1"/>
    <xf numFmtId="0" fontId="1" fillId="4" borderId="13" xfId="0" applyFont="1" applyFill="1" applyBorder="1"/>
    <xf numFmtId="0" fontId="7" fillId="0" borderId="13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1" xfId="0" applyFont="1" applyBorder="1"/>
    <xf numFmtId="0" fontId="2" fillId="0" borderId="22" xfId="0" applyFont="1" applyBorder="1"/>
    <xf numFmtId="0" fontId="1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0" borderId="4" xfId="0" applyFont="1" applyBorder="1"/>
    <xf numFmtId="0" fontId="5" fillId="0" borderId="0" xfId="0" applyFont="1"/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left"/>
    </xf>
    <xf numFmtId="0" fontId="3" fillId="0" borderId="7" xfId="0" applyFont="1" applyBorder="1"/>
    <xf numFmtId="0" fontId="11" fillId="0" borderId="0" xfId="0" applyFont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left"/>
    </xf>
    <xf numFmtId="0" fontId="11" fillId="0" borderId="7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0" borderId="22" xfId="0" applyFont="1" applyBorder="1" applyAlignment="1">
      <alignment wrapText="1"/>
    </xf>
    <xf numFmtId="0" fontId="2" fillId="5" borderId="22" xfId="0" applyFont="1" applyFill="1" applyBorder="1" applyAlignment="1">
      <alignment horizontal="left" indent="2"/>
    </xf>
    <xf numFmtId="0" fontId="2" fillId="6" borderId="22" xfId="0" applyFont="1" applyFill="1" applyBorder="1" applyAlignment="1">
      <alignment horizontal="left" indent="2"/>
    </xf>
    <xf numFmtId="0" fontId="2" fillId="8" borderId="22" xfId="0" applyFont="1" applyFill="1" applyBorder="1" applyAlignment="1">
      <alignment horizontal="left" indent="2"/>
    </xf>
    <xf numFmtId="0" fontId="8" fillId="5" borderId="12" xfId="0" applyFont="1" applyFill="1" applyBorder="1" applyAlignment="1">
      <alignment horizontal="left" indent="2"/>
    </xf>
    <xf numFmtId="0" fontId="2" fillId="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2" fillId="5" borderId="27" xfId="0" applyFont="1" applyFill="1" applyBorder="1" applyAlignment="1">
      <alignment horizontal="left" indent="2"/>
    </xf>
    <xf numFmtId="0" fontId="2" fillId="6" borderId="27" xfId="0" applyFont="1" applyFill="1" applyBorder="1" applyAlignment="1">
      <alignment horizontal="left" indent="2"/>
    </xf>
    <xf numFmtId="0" fontId="2" fillId="8" borderId="27" xfId="0" applyFont="1" applyFill="1" applyBorder="1" applyAlignment="1">
      <alignment horizontal="left" indent="2"/>
    </xf>
    <xf numFmtId="0" fontId="2" fillId="0" borderId="27" xfId="0" applyFont="1" applyBorder="1" applyAlignment="1">
      <alignment wrapText="1"/>
    </xf>
    <xf numFmtId="0" fontId="2" fillId="0" borderId="5" xfId="0" applyFont="1" applyBorder="1"/>
    <xf numFmtId="0" fontId="1" fillId="0" borderId="8" xfId="0" applyFont="1" applyBorder="1"/>
    <xf numFmtId="16" fontId="1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32" xfId="0" applyFont="1" applyBorder="1"/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2" fillId="6" borderId="26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horizontal="center" vertical="top" wrapText="1"/>
      <protection locked="0"/>
    </xf>
    <xf numFmtId="0" fontId="2" fillId="8" borderId="30" xfId="0" applyFont="1" applyFill="1" applyBorder="1" applyAlignment="1" applyProtection="1">
      <alignment horizontal="center" vertical="top" wrapText="1"/>
      <protection locked="0"/>
    </xf>
    <xf numFmtId="0" fontId="2" fillId="8" borderId="27" xfId="0" applyFont="1" applyFill="1" applyBorder="1" applyAlignment="1" applyProtection="1">
      <alignment horizontal="center" vertical="top" wrapText="1"/>
      <protection locked="0"/>
    </xf>
    <xf numFmtId="0" fontId="2" fillId="5" borderId="19" xfId="0" applyFont="1" applyFill="1" applyBorder="1" applyAlignment="1" applyProtection="1">
      <alignment vertical="top" wrapText="1"/>
      <protection locked="0"/>
    </xf>
    <xf numFmtId="0" fontId="2" fillId="5" borderId="14" xfId="0" applyFont="1" applyFill="1" applyBorder="1" applyAlignment="1" applyProtection="1">
      <alignment vertical="top" wrapText="1"/>
      <protection locked="0"/>
    </xf>
    <xf numFmtId="0" fontId="2" fillId="6" borderId="19" xfId="0" applyFont="1" applyFill="1" applyBorder="1" applyAlignment="1" applyProtection="1">
      <alignment horizontal="center" vertical="top" wrapText="1"/>
      <protection locked="0"/>
    </xf>
    <xf numFmtId="0" fontId="2" fillId="6" borderId="20" xfId="0" applyFont="1" applyFill="1" applyBorder="1" applyAlignment="1" applyProtection="1">
      <alignment horizontal="center" vertical="top" wrapText="1"/>
      <protection locked="0"/>
    </xf>
    <xf numFmtId="0" fontId="2" fillId="8" borderId="15" xfId="0" applyFont="1" applyFill="1" applyBorder="1" applyAlignment="1" applyProtection="1">
      <alignment horizontal="center" vertical="top" wrapText="1"/>
      <protection locked="0"/>
    </xf>
    <xf numFmtId="0" fontId="2" fillId="8" borderId="20" xfId="0" applyFont="1" applyFill="1" applyBorder="1" applyAlignment="1" applyProtection="1">
      <alignment horizontal="center" vertical="top" wrapText="1"/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0" fontId="2" fillId="5" borderId="29" xfId="0" applyFont="1" applyFill="1" applyBorder="1" applyAlignment="1" applyProtection="1">
      <alignment vertical="top" wrapText="1"/>
      <protection locked="0"/>
    </xf>
    <xf numFmtId="0" fontId="2" fillId="6" borderId="21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2" fillId="8" borderId="31" xfId="0" applyFont="1" applyFill="1" applyBorder="1" applyAlignment="1" applyProtection="1">
      <alignment horizontal="center" vertical="top" wrapText="1"/>
      <protection locked="0"/>
    </xf>
    <xf numFmtId="0" fontId="2" fillId="8" borderId="22" xfId="0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/>
      <protection locked="0"/>
    </xf>
    <xf numFmtId="0" fontId="2" fillId="6" borderId="26" xfId="0" applyFont="1" applyFill="1" applyBorder="1" applyAlignment="1" applyProtection="1">
      <alignment horizontal="center"/>
      <protection locked="0"/>
    </xf>
    <xf numFmtId="0" fontId="2" fillId="6" borderId="21" xfId="0" applyFont="1" applyFill="1" applyBorder="1" applyAlignment="1" applyProtection="1">
      <alignment horizontal="center"/>
      <protection locked="0"/>
    </xf>
    <xf numFmtId="0" fontId="2" fillId="8" borderId="21" xfId="0" applyFont="1" applyFill="1" applyBorder="1" applyAlignment="1" applyProtection="1">
      <alignment horizontal="center"/>
      <protection locked="0"/>
    </xf>
    <xf numFmtId="0" fontId="2" fillId="8" borderId="26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3" fillId="6" borderId="16" xfId="0" applyFont="1" applyFill="1" applyBorder="1" applyAlignment="1" applyProtection="1">
      <alignment horizontal="center"/>
      <protection locked="0"/>
    </xf>
    <xf numFmtId="0" fontId="3" fillId="8" borderId="33" xfId="0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/>
      <protection locked="0"/>
    </xf>
    <xf numFmtId="164" fontId="3" fillId="7" borderId="13" xfId="0" applyNumberFormat="1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EF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23</xdr:row>
      <xdr:rowOff>152400</xdr:rowOff>
    </xdr:from>
    <xdr:ext cx="190500" cy="285750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066925" y="86391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1466850</xdr:colOff>
      <xdr:row>30</xdr:row>
      <xdr:rowOff>0</xdr:rowOff>
    </xdr:from>
    <xdr:ext cx="190500" cy="285750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657725" y="124682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571875" y="94011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1857375</xdr:colOff>
      <xdr:row>23</xdr:row>
      <xdr:rowOff>0</xdr:rowOff>
    </xdr:from>
    <xdr:ext cx="190500" cy="285750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048250" y="79629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21</xdr:row>
      <xdr:rowOff>133350</xdr:rowOff>
    </xdr:from>
    <xdr:ext cx="190500" cy="285750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26</xdr:row>
      <xdr:rowOff>133350</xdr:rowOff>
    </xdr:from>
    <xdr:ext cx="190500" cy="285750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26</xdr:row>
      <xdr:rowOff>133350</xdr:rowOff>
    </xdr:from>
    <xdr:ext cx="190500" cy="285750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20</xdr:row>
      <xdr:rowOff>133350</xdr:rowOff>
    </xdr:from>
    <xdr:ext cx="190500" cy="285750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21</xdr:row>
      <xdr:rowOff>133350</xdr:rowOff>
    </xdr:from>
    <xdr:ext cx="190500" cy="285750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21</xdr:row>
      <xdr:rowOff>133350</xdr:rowOff>
    </xdr:from>
    <xdr:ext cx="190500" cy="285750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171950" y="62674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171950" y="62674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26</xdr:row>
      <xdr:rowOff>133350</xdr:rowOff>
    </xdr:from>
    <xdr:ext cx="190500" cy="285750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4171950" y="857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26</xdr:row>
      <xdr:rowOff>133350</xdr:rowOff>
    </xdr:from>
    <xdr:ext cx="190500" cy="285750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171950" y="857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26</xdr:row>
      <xdr:rowOff>133350</xdr:rowOff>
    </xdr:from>
    <xdr:ext cx="190500" cy="285750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4171950" y="857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26</xdr:row>
      <xdr:rowOff>133350</xdr:rowOff>
    </xdr:from>
    <xdr:ext cx="190500" cy="285750"/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4171950" y="857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4171950" y="112966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4171950" y="112966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4171950" y="112966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4171950" y="112966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4171950" y="12573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4171950" y="12573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4171950" y="12372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4171950" y="12573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4171950" y="12573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4171950" y="12372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1381125</xdr:colOff>
      <xdr:row>30</xdr:row>
      <xdr:rowOff>0</xdr:rowOff>
    </xdr:from>
    <xdr:ext cx="190500" cy="285750"/>
    <xdr:sp macro="" textlink="">
      <xdr:nvSpPr>
        <xdr:cNvPr id="111" name="Text Box 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4572000" y="116490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391583</xdr:colOff>
      <xdr:row>1</xdr:row>
      <xdr:rowOff>74082</xdr:rowOff>
    </xdr:from>
    <xdr:to>
      <xdr:col>7</xdr:col>
      <xdr:colOff>2207006</xdr:colOff>
      <xdr:row>9</xdr:row>
      <xdr:rowOff>111505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0" y="571499"/>
          <a:ext cx="1815423" cy="1815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1390650</xdr:colOff>
      <xdr:row>2</xdr:row>
      <xdr:rowOff>133350</xdr:rowOff>
    </xdr:from>
    <xdr:ext cx="190500" cy="285750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="90" zoomScaleNormal="90" workbookViewId="0">
      <selection activeCell="D13" sqref="D13"/>
    </sheetView>
  </sheetViews>
  <sheetFormatPr defaultColWidth="9.08984375" defaultRowHeight="15.5" x14ac:dyDescent="0.35"/>
  <cols>
    <col min="1" max="1" width="5.6328125" style="1" customWidth="1"/>
    <col min="2" max="2" width="36.08984375" style="1" customWidth="1"/>
    <col min="3" max="3" width="7.6328125" style="2" customWidth="1"/>
    <col min="4" max="4" width="39.6328125" style="1" customWidth="1"/>
    <col min="5" max="5" width="7.6328125" style="2" customWidth="1"/>
    <col min="6" max="6" width="39.6328125" style="1" customWidth="1"/>
    <col min="7" max="7" width="7.6328125" style="2" customWidth="1"/>
    <col min="8" max="8" width="39.6328125" style="1" customWidth="1"/>
    <col min="9" max="16384" width="9.08984375" style="1"/>
  </cols>
  <sheetData>
    <row r="1" spans="1:8" ht="39" customHeight="1" thickBot="1" x14ac:dyDescent="0.65">
      <c r="A1" s="112" t="s">
        <v>94</v>
      </c>
      <c r="B1" s="113"/>
      <c r="C1" s="113"/>
      <c r="D1" s="113"/>
      <c r="E1" s="113"/>
      <c r="F1" s="113"/>
      <c r="G1" s="113"/>
      <c r="H1" s="114"/>
    </row>
    <row r="2" spans="1:8" ht="17.25" customHeight="1" x14ac:dyDescent="0.6">
      <c r="A2" s="5"/>
      <c r="B2" s="6"/>
      <c r="C2" s="6"/>
      <c r="D2" s="6"/>
      <c r="E2" s="6"/>
      <c r="F2" s="6"/>
      <c r="G2" s="6"/>
      <c r="H2" s="7"/>
    </row>
    <row r="3" spans="1:8" ht="17.25" customHeight="1" x14ac:dyDescent="0.45">
      <c r="A3" s="8"/>
      <c r="B3" s="34" t="s">
        <v>5</v>
      </c>
      <c r="C3" s="35"/>
      <c r="D3" s="106"/>
      <c r="E3" s="36"/>
      <c r="F3" s="37" t="s">
        <v>6</v>
      </c>
      <c r="G3" s="106"/>
      <c r="H3" s="74"/>
    </row>
    <row r="4" spans="1:8" ht="17.25" customHeight="1" x14ac:dyDescent="0.45">
      <c r="A4" s="8"/>
      <c r="B4" s="38" t="s">
        <v>1</v>
      </c>
      <c r="C4" s="39"/>
      <c r="D4" s="107"/>
      <c r="E4" s="36"/>
      <c r="F4" s="37" t="s">
        <v>4</v>
      </c>
      <c r="G4" s="106"/>
      <c r="H4" s="74"/>
    </row>
    <row r="5" spans="1:8" ht="17.25" customHeight="1" x14ac:dyDescent="0.45">
      <c r="A5" s="8"/>
      <c r="B5" s="40"/>
      <c r="C5" s="41"/>
      <c r="D5" s="36"/>
      <c r="E5" s="36"/>
      <c r="F5" s="36"/>
      <c r="G5" s="36"/>
      <c r="H5" s="74"/>
    </row>
    <row r="6" spans="1:8" ht="17.25" customHeight="1" x14ac:dyDescent="0.45">
      <c r="A6" s="8"/>
      <c r="B6" s="38" t="s">
        <v>2</v>
      </c>
      <c r="C6" s="39"/>
      <c r="D6" s="106"/>
      <c r="E6" s="36"/>
      <c r="F6" s="36"/>
      <c r="G6" s="36"/>
      <c r="H6" s="74"/>
    </row>
    <row r="7" spans="1:8" ht="17.25" customHeight="1" x14ac:dyDescent="0.45">
      <c r="A7" s="8"/>
      <c r="B7" s="38" t="s">
        <v>3</v>
      </c>
      <c r="C7" s="39"/>
      <c r="D7" s="106"/>
      <c r="E7" s="36"/>
      <c r="F7" s="36"/>
      <c r="G7" s="36"/>
      <c r="H7" s="74"/>
    </row>
    <row r="8" spans="1:8" ht="17.25" customHeight="1" x14ac:dyDescent="0.45">
      <c r="A8" s="8"/>
      <c r="B8" s="40"/>
      <c r="C8" s="41"/>
      <c r="D8" s="36"/>
      <c r="E8" s="36"/>
      <c r="F8" s="36"/>
      <c r="G8" s="36"/>
      <c r="H8" s="74"/>
    </row>
    <row r="9" spans="1:8" ht="17.25" customHeight="1" x14ac:dyDescent="0.45">
      <c r="A9" s="8"/>
      <c r="B9" s="38" t="s">
        <v>86</v>
      </c>
      <c r="C9" s="39"/>
      <c r="D9" s="108"/>
      <c r="E9" s="36"/>
      <c r="F9" s="36"/>
      <c r="G9" s="36"/>
      <c r="H9" s="74"/>
    </row>
    <row r="10" spans="1:8" ht="17.25" customHeight="1" thickBot="1" x14ac:dyDescent="0.5">
      <c r="A10" s="12"/>
      <c r="B10" s="42"/>
      <c r="C10" s="47"/>
      <c r="D10" s="43"/>
      <c r="E10" s="51"/>
      <c r="F10" s="43"/>
      <c r="G10" s="51"/>
      <c r="H10" s="75"/>
    </row>
    <row r="11" spans="1:8" ht="18.5" x14ac:dyDescent="0.45">
      <c r="A11" s="10"/>
      <c r="B11" s="44"/>
      <c r="C11" s="41"/>
      <c r="D11" s="45"/>
      <c r="E11" s="36"/>
      <c r="F11" s="45"/>
      <c r="G11" s="36"/>
      <c r="H11" s="76"/>
    </row>
    <row r="12" spans="1:8" ht="24.75" customHeight="1" x14ac:dyDescent="0.45">
      <c r="A12" s="10"/>
      <c r="B12" s="44"/>
      <c r="C12" s="115" t="s">
        <v>13</v>
      </c>
      <c r="D12" s="116"/>
      <c r="E12" s="116"/>
      <c r="F12" s="116"/>
      <c r="G12" s="116"/>
      <c r="H12" s="117"/>
    </row>
    <row r="13" spans="1:8" ht="24.75" customHeight="1" x14ac:dyDescent="0.45">
      <c r="A13" s="10"/>
      <c r="B13" s="40"/>
      <c r="C13" s="109" t="s">
        <v>104</v>
      </c>
      <c r="D13" s="103"/>
      <c r="E13" s="110" t="s">
        <v>105</v>
      </c>
      <c r="F13" s="104"/>
      <c r="G13" s="111" t="s">
        <v>106</v>
      </c>
      <c r="H13" s="105"/>
    </row>
    <row r="14" spans="1:8" x14ac:dyDescent="0.35">
      <c r="A14" s="10"/>
      <c r="B14" s="11"/>
      <c r="H14" s="77"/>
    </row>
    <row r="15" spans="1:8" ht="19.5" customHeight="1" thickBot="1" x14ac:dyDescent="0.5">
      <c r="A15" s="10"/>
      <c r="B15" s="46"/>
      <c r="D15" s="2"/>
      <c r="F15" s="2"/>
      <c r="H15" s="9"/>
    </row>
    <row r="16" spans="1:8" s="2" customFormat="1" ht="19.5" customHeight="1" thickBot="1" x14ac:dyDescent="0.4">
      <c r="A16" s="21"/>
      <c r="B16" s="22" t="s">
        <v>10</v>
      </c>
      <c r="C16" s="23" t="s">
        <v>8</v>
      </c>
      <c r="D16" s="24" t="s">
        <v>9</v>
      </c>
      <c r="E16" s="25" t="s">
        <v>8</v>
      </c>
      <c r="F16" s="26" t="s">
        <v>9</v>
      </c>
      <c r="G16" s="27" t="s">
        <v>8</v>
      </c>
      <c r="H16" s="28" t="s">
        <v>9</v>
      </c>
    </row>
    <row r="17" spans="1:8" s="18" customFormat="1" ht="19.5" customHeight="1" x14ac:dyDescent="0.35">
      <c r="A17" s="65">
        <v>1</v>
      </c>
      <c r="B17" s="66" t="s">
        <v>75</v>
      </c>
      <c r="C17" s="97" t="s">
        <v>71</v>
      </c>
      <c r="D17" s="67" t="str">
        <f>VLOOKUP(C17,databaza!G11:H15,2)</f>
        <v>/</v>
      </c>
      <c r="E17" s="99" t="s">
        <v>71</v>
      </c>
      <c r="F17" s="68" t="str">
        <f>VLOOKUP(E17,databaza!G11:H15,2)</f>
        <v>/</v>
      </c>
      <c r="G17" s="102" t="s">
        <v>71</v>
      </c>
      <c r="H17" s="69" t="str">
        <f>VLOOKUP(G17,databaza!G11:H15,2)</f>
        <v>/</v>
      </c>
    </row>
    <row r="18" spans="1:8" s="18" customFormat="1" ht="19.5" customHeight="1" thickBot="1" x14ac:dyDescent="0.4">
      <c r="A18" s="19">
        <v>2</v>
      </c>
      <c r="B18" s="20" t="s">
        <v>76</v>
      </c>
      <c r="C18" s="98" t="s">
        <v>71</v>
      </c>
      <c r="D18" s="59" t="str">
        <f>VLOOKUP(C18,databaza!G2:H4,2)</f>
        <v>/</v>
      </c>
      <c r="E18" s="100" t="s">
        <v>71</v>
      </c>
      <c r="F18" s="60" t="str">
        <f>VLOOKUP(E18,databaza!G2:H4,2)</f>
        <v>/</v>
      </c>
      <c r="G18" s="101" t="s">
        <v>71</v>
      </c>
      <c r="H18" s="61" t="str">
        <f>VLOOKUP(G18,databaza!G2:H4,2)</f>
        <v>/</v>
      </c>
    </row>
    <row r="19" spans="1:8" s="18" customFormat="1" ht="19.5" customHeight="1" thickBot="1" x14ac:dyDescent="0.4">
      <c r="A19" s="29"/>
      <c r="B19" s="30" t="s">
        <v>54</v>
      </c>
      <c r="C19" s="55">
        <f>SUM(C17:C18)</f>
        <v>0</v>
      </c>
      <c r="E19" s="56">
        <f>SUM(E17:E18)</f>
        <v>0</v>
      </c>
      <c r="G19" s="57">
        <f>SUM(G17:G18)</f>
        <v>0</v>
      </c>
      <c r="H19" s="71"/>
    </row>
    <row r="20" spans="1:8" s="18" customFormat="1" ht="19.5" customHeight="1" thickBot="1" x14ac:dyDescent="0.4">
      <c r="A20" s="29"/>
      <c r="B20" s="30"/>
      <c r="C20" s="17"/>
      <c r="E20" s="17"/>
      <c r="G20" s="17"/>
      <c r="H20" s="71"/>
    </row>
    <row r="21" spans="1:8" s="2" customFormat="1" ht="19.5" customHeight="1" thickBot="1" x14ac:dyDescent="0.4">
      <c r="A21" s="21"/>
      <c r="B21" s="22" t="s">
        <v>10</v>
      </c>
      <c r="C21" s="23" t="s">
        <v>8</v>
      </c>
      <c r="D21" s="24" t="s">
        <v>9</v>
      </c>
      <c r="E21" s="25" t="s">
        <v>8</v>
      </c>
      <c r="F21" s="26" t="s">
        <v>9</v>
      </c>
      <c r="G21" s="27" t="s">
        <v>8</v>
      </c>
      <c r="H21" s="28" t="s">
        <v>9</v>
      </c>
    </row>
    <row r="22" spans="1:8" s="18" customFormat="1" ht="19.5" customHeight="1" x14ac:dyDescent="0.35">
      <c r="A22" s="65">
        <v>3</v>
      </c>
      <c r="B22" s="66" t="s">
        <v>58</v>
      </c>
      <c r="C22" s="97" t="s">
        <v>71</v>
      </c>
      <c r="D22" s="67" t="str">
        <f>VLOOKUP(C22,databaza!G17:H22,2)</f>
        <v>/</v>
      </c>
      <c r="E22" s="99" t="s">
        <v>71</v>
      </c>
      <c r="F22" s="68" t="str">
        <f>VLOOKUP(E22,databaza!G17:H22,2)</f>
        <v>/</v>
      </c>
      <c r="G22" s="102" t="s">
        <v>71</v>
      </c>
      <c r="H22" s="69" t="str">
        <f>VLOOKUP(G22,databaza!G17:H22,2)</f>
        <v>/</v>
      </c>
    </row>
    <row r="23" spans="1:8" s="18" customFormat="1" ht="19.5" customHeight="1" thickBot="1" x14ac:dyDescent="0.4">
      <c r="A23" s="19">
        <v>4</v>
      </c>
      <c r="B23" s="20" t="s">
        <v>77</v>
      </c>
      <c r="C23" s="98" t="s">
        <v>71</v>
      </c>
      <c r="D23" s="59" t="str">
        <f>VLOOKUP(C23,databaza!G17:H22,2)</f>
        <v>/</v>
      </c>
      <c r="E23" s="100" t="s">
        <v>71</v>
      </c>
      <c r="F23" s="60" t="str">
        <f>VLOOKUP(E23,databaza!G17:H22,2)</f>
        <v>/</v>
      </c>
      <c r="G23" s="101" t="s">
        <v>71</v>
      </c>
      <c r="H23" s="61" t="str">
        <f>VLOOKUP(G23,databaza!G17:H22,2)</f>
        <v>/</v>
      </c>
    </row>
    <row r="24" spans="1:8" s="18" customFormat="1" ht="19.5" customHeight="1" thickBot="1" x14ac:dyDescent="0.4">
      <c r="A24" s="29"/>
      <c r="B24" s="30" t="s">
        <v>54</v>
      </c>
      <c r="C24" s="55">
        <f>SUM(C22:C23)</f>
        <v>0</v>
      </c>
      <c r="E24" s="56">
        <f>SUM(E22:E23)</f>
        <v>0</v>
      </c>
      <c r="G24" s="57">
        <f>SUM(G22:G23)</f>
        <v>0</v>
      </c>
      <c r="H24" s="71"/>
    </row>
    <row r="25" spans="1:8" s="18" customFormat="1" ht="19.5" customHeight="1" thickBot="1" x14ac:dyDescent="0.4">
      <c r="A25" s="29"/>
      <c r="C25" s="17"/>
      <c r="E25" s="17"/>
      <c r="G25" s="17"/>
      <c r="H25" s="71"/>
    </row>
    <row r="26" spans="1:8" s="2" customFormat="1" ht="19.5" customHeight="1" thickBot="1" x14ac:dyDescent="0.4">
      <c r="A26" s="21"/>
      <c r="B26" s="22" t="s">
        <v>10</v>
      </c>
      <c r="C26" s="23" t="s">
        <v>8</v>
      </c>
      <c r="D26" s="24" t="s">
        <v>9</v>
      </c>
      <c r="E26" s="25" t="s">
        <v>8</v>
      </c>
      <c r="F26" s="26" t="s">
        <v>9</v>
      </c>
      <c r="G26" s="27" t="s">
        <v>8</v>
      </c>
      <c r="H26" s="28" t="s">
        <v>9</v>
      </c>
    </row>
    <row r="27" spans="1:8" s="18" customFormat="1" ht="19.5" customHeight="1" x14ac:dyDescent="0.35">
      <c r="A27" s="65">
        <v>5</v>
      </c>
      <c r="B27" s="70" t="s">
        <v>78</v>
      </c>
      <c r="C27" s="97" t="s">
        <v>71</v>
      </c>
      <c r="D27" s="67" t="str">
        <f>VLOOKUP(C27,databaza!G17:H22,2)</f>
        <v>/</v>
      </c>
      <c r="E27" s="99" t="s">
        <v>71</v>
      </c>
      <c r="F27" s="68" t="str">
        <f>VLOOKUP(E27,databaza!G17:H22,2)</f>
        <v>/</v>
      </c>
      <c r="G27" s="102" t="s">
        <v>71</v>
      </c>
      <c r="H27" s="69" t="str">
        <f>VLOOKUP(G27,databaza!G17:H22,2)</f>
        <v>/</v>
      </c>
    </row>
    <row r="28" spans="1:8" s="18" customFormat="1" ht="19.5" customHeight="1" thickBot="1" x14ac:dyDescent="0.4">
      <c r="A28" s="19">
        <v>6</v>
      </c>
      <c r="B28" s="58" t="s">
        <v>79</v>
      </c>
      <c r="C28" s="98" t="s">
        <v>71</v>
      </c>
      <c r="D28" s="59" t="str">
        <f>VLOOKUP(C28,databaza!G17:H22,2)</f>
        <v>/</v>
      </c>
      <c r="E28" s="100" t="s">
        <v>71</v>
      </c>
      <c r="F28" s="60" t="str">
        <f>VLOOKUP(E28,databaza!G17:H22,2)</f>
        <v>/</v>
      </c>
      <c r="G28" s="101" t="s">
        <v>71</v>
      </c>
      <c r="H28" s="61" t="str">
        <f>VLOOKUP(G28,databaza!G17:H22,2)</f>
        <v>/</v>
      </c>
    </row>
    <row r="29" spans="1:8" s="18" customFormat="1" ht="19.5" customHeight="1" thickBot="1" x14ac:dyDescent="0.4">
      <c r="A29" s="29"/>
      <c r="B29" s="30" t="s">
        <v>54</v>
      </c>
      <c r="C29" s="55">
        <f>SUM(C27:C28)</f>
        <v>0</v>
      </c>
      <c r="E29" s="56">
        <f>SUM(E27:E28)</f>
        <v>0</v>
      </c>
      <c r="G29" s="57">
        <f>SUM(G27:G28)</f>
        <v>0</v>
      </c>
      <c r="H29" s="71"/>
    </row>
    <row r="30" spans="1:8" s="18" customFormat="1" ht="19.5" customHeight="1" thickBot="1" x14ac:dyDescent="0.4">
      <c r="A30" s="29"/>
      <c r="C30" s="17"/>
      <c r="E30" s="17"/>
      <c r="G30" s="17"/>
      <c r="H30" s="71"/>
    </row>
    <row r="31" spans="1:8" s="18" customFormat="1" ht="19.5" customHeight="1" thickBot="1" x14ac:dyDescent="0.4">
      <c r="A31" s="29"/>
      <c r="C31" s="63" t="s">
        <v>8</v>
      </c>
      <c r="D31" s="48">
        <f>D13</f>
        <v>0</v>
      </c>
      <c r="E31" s="25" t="s">
        <v>8</v>
      </c>
      <c r="F31" s="26">
        <f>F13</f>
        <v>0</v>
      </c>
      <c r="G31" s="64" t="s">
        <v>8</v>
      </c>
      <c r="H31" s="53">
        <f>H13</f>
        <v>0</v>
      </c>
    </row>
    <row r="32" spans="1:8" s="18" customFormat="1" ht="19.5" customHeight="1" thickBot="1" x14ac:dyDescent="0.4">
      <c r="A32" s="29"/>
      <c r="B32" s="33" t="s">
        <v>55</v>
      </c>
      <c r="C32" s="49">
        <f>SUM(C19,C24,C29)</f>
        <v>0</v>
      </c>
      <c r="D32" s="62" t="str">
        <f>VLOOKUP(C32,databaza!J:K,2)</f>
        <v>/</v>
      </c>
      <c r="E32" s="52">
        <f>SUM(E19,E24,E29,)</f>
        <v>0</v>
      </c>
      <c r="F32" s="62" t="str">
        <f>VLOOKUP(E32,databaza!J:K,2)</f>
        <v>/</v>
      </c>
      <c r="G32" s="54">
        <f>SUM(G19,G24,G29)</f>
        <v>0</v>
      </c>
      <c r="H32" s="62" t="str">
        <f>VLOOKUP(G32,databaza!J:K,2)</f>
        <v>/</v>
      </c>
    </row>
    <row r="33" spans="1:8" s="18" customFormat="1" ht="19.5" customHeight="1" thickBot="1" x14ac:dyDescent="0.4">
      <c r="A33" s="29"/>
      <c r="C33" s="17"/>
      <c r="E33" s="17"/>
      <c r="G33" s="17"/>
      <c r="H33" s="71"/>
    </row>
    <row r="34" spans="1:8" s="18" customFormat="1" ht="20.25" customHeight="1" thickBot="1" x14ac:dyDescent="0.4">
      <c r="A34" s="29"/>
      <c r="C34" s="118" t="s">
        <v>74</v>
      </c>
      <c r="D34" s="119"/>
      <c r="E34" s="119"/>
      <c r="F34" s="119"/>
      <c r="G34" s="119"/>
      <c r="H34" s="120"/>
    </row>
    <row r="35" spans="1:8" s="18" customFormat="1" ht="20.25" customHeight="1" thickBot="1" x14ac:dyDescent="0.4">
      <c r="A35" s="29"/>
      <c r="C35" s="123" t="s">
        <v>83</v>
      </c>
      <c r="D35" s="124"/>
      <c r="E35" s="118"/>
      <c r="F35" s="121"/>
      <c r="G35" s="121"/>
      <c r="H35" s="122"/>
    </row>
    <row r="36" spans="1:8" s="18" customFormat="1" ht="27" customHeight="1" x14ac:dyDescent="0.35">
      <c r="A36" s="29"/>
      <c r="B36" s="31"/>
      <c r="C36" s="79"/>
      <c r="D36" s="80"/>
      <c r="E36" s="81"/>
      <c r="F36" s="82"/>
      <c r="G36" s="83"/>
      <c r="H36" s="84"/>
    </row>
    <row r="37" spans="1:8" s="18" customFormat="1" ht="27" customHeight="1" x14ac:dyDescent="0.35">
      <c r="A37" s="29"/>
      <c r="B37" s="31"/>
      <c r="C37" s="85"/>
      <c r="D37" s="86"/>
      <c r="E37" s="87"/>
      <c r="F37" s="88"/>
      <c r="G37" s="89"/>
      <c r="H37" s="90"/>
    </row>
    <row r="38" spans="1:8" s="18" customFormat="1" ht="27" customHeight="1" x14ac:dyDescent="0.35">
      <c r="A38" s="29"/>
      <c r="B38" s="31"/>
      <c r="C38" s="85"/>
      <c r="D38" s="86"/>
      <c r="E38" s="87"/>
      <c r="F38" s="88"/>
      <c r="G38" s="89"/>
      <c r="H38" s="90"/>
    </row>
    <row r="39" spans="1:8" s="18" customFormat="1" ht="27" customHeight="1" thickBot="1" x14ac:dyDescent="0.4">
      <c r="A39" s="29"/>
      <c r="B39" s="31"/>
      <c r="C39" s="91"/>
      <c r="D39" s="92"/>
      <c r="E39" s="93"/>
      <c r="F39" s="94"/>
      <c r="G39" s="95"/>
      <c r="H39" s="96"/>
    </row>
    <row r="40" spans="1:8" ht="15" customHeight="1" thickBot="1" x14ac:dyDescent="0.4">
      <c r="A40" s="12"/>
      <c r="B40" s="32"/>
      <c r="C40" s="50"/>
      <c r="D40" s="4"/>
      <c r="E40" s="50"/>
      <c r="F40" s="4"/>
      <c r="G40" s="50"/>
      <c r="H40" s="72"/>
    </row>
  </sheetData>
  <sheetProtection algorithmName="SHA-512" hashValue="wJCHZ3mJ5JPxUurDUH+JCMg7d6QocaQ6AYJhqFRxP41fuJr3b2cpxC/+iQ0Ax4H94tP6bjbwV3LmEwSLL3j34A==" saltValue="c4+Ztrxl1+If6D5VEG4yTQ==" spinCount="100000" sheet="1" objects="1" scenarios="1"/>
  <customSheetViews>
    <customSheetView guid="{4DDCB621-8211-4CDD-ACEB-B8908F2730ED}" scale="75" showPageBreaks="1" fitToPage="1">
      <selection activeCell="J24" sqref="J24"/>
      <pageMargins left="0.39370078740157483" right="0.39370078740157483" top="0.39370078740157483" bottom="0.39370078740157483" header="0" footer="0"/>
      <pageSetup paperSize="9" scale="68" orientation="landscape" horizontalDpi="4294967293" verticalDpi="0" r:id="rId1"/>
    </customSheetView>
  </customSheetViews>
  <mergeCells count="5">
    <mergeCell ref="A1:H1"/>
    <mergeCell ref="C12:H12"/>
    <mergeCell ref="C34:H34"/>
    <mergeCell ref="E35:H35"/>
    <mergeCell ref="C35:D35"/>
  </mergeCells>
  <pageMargins left="0.39370078740157483" right="0.39370078740157483" top="0.39370078740157483" bottom="0.39370078740157483" header="0" footer="0"/>
  <pageSetup paperSize="9" scale="66" orientation="landscape" horizontalDpi="4294967293" r:id="rId2"/>
  <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databaza!$D$2:$D$5</xm:f>
          </x14:formula1>
          <xm:sqref>G3</xm:sqref>
        </x14:dataValidation>
        <x14:dataValidation type="list" allowBlank="1" showInputMessage="1" showErrorMessage="1" xr:uid="{00000000-0002-0000-0000-000001000000}">
          <x14:formula1>
            <xm:f>databaza!$G$11:$G$15</xm:f>
          </x14:formula1>
          <xm:sqref>C17 E17 G17</xm:sqref>
        </x14:dataValidation>
        <x14:dataValidation type="list" allowBlank="1" showInputMessage="1" showErrorMessage="1" xr:uid="{00000000-0002-0000-0000-000002000000}">
          <x14:formula1>
            <xm:f>databaza!$G$2:$G$4</xm:f>
          </x14:formula1>
          <xm:sqref>C18 E18 G18</xm:sqref>
        </x14:dataValidation>
        <x14:dataValidation type="list" allowBlank="1" showInputMessage="1" showErrorMessage="1" xr:uid="{00000000-0002-0000-0000-000003000000}">
          <x14:formula1>
            <xm:f>databaza!$G$17:$G$22</xm:f>
          </x14:formula1>
          <xm:sqref>C27:C28 E22:E23 G22:G23 E27:E28 C22:C23 G27:G28</xm:sqref>
        </x14:dataValidation>
        <x14:dataValidation type="list" allowBlank="1" showInputMessage="1" showErrorMessage="1" xr:uid="{00000000-0002-0000-0000-000008000000}">
          <x14:formula1>
            <xm:f>databaza!$C$2:$C$19</xm:f>
          </x14:formula1>
          <xm:sqref>D3</xm:sqref>
        </x14:dataValidation>
        <x14:dataValidation type="list" allowBlank="1" showInputMessage="1" showErrorMessage="1" xr:uid="{00000000-0002-0000-0000-000009000000}">
          <x14:formula1>
            <xm:f>databaza!$B$2:$B$18</xm:f>
          </x14:formula1>
          <xm:sqref>D7</xm:sqref>
        </x14:dataValidation>
        <x14:dataValidation type="list" allowBlank="1" showInputMessage="1" showErrorMessage="1" xr:uid="{00000000-0002-0000-0000-00000A000000}">
          <x14:formula1>
            <xm:f>databaza!$A$2:$A$34</xm:f>
          </x14:formula1>
          <xm:sqref>D13 F13 H13</xm:sqref>
        </x14:dataValidation>
        <x14:dataValidation type="list" allowBlank="1" showInputMessage="1" showErrorMessage="1" xr:uid="{0F7984BD-F143-4DFC-8BFA-D4D6067873BF}">
          <x14:formula1>
            <xm:f>databaza!$B$2:$B$18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14" sqref="C14"/>
    </sheetView>
  </sheetViews>
  <sheetFormatPr defaultColWidth="9.08984375" defaultRowHeight="15.5" x14ac:dyDescent="0.35"/>
  <cols>
    <col min="1" max="1" width="17.54296875" style="1" customWidth="1"/>
    <col min="2" max="2" width="31.90625" style="1" customWidth="1"/>
    <col min="3" max="3" width="28.453125" style="1" customWidth="1"/>
    <col min="4" max="5" width="9.36328125" style="1" customWidth="1"/>
    <col min="6" max="7" width="9.08984375" style="1"/>
    <col min="8" max="8" width="24.453125" style="1" bestFit="1" customWidth="1"/>
    <col min="9" max="9" width="9.08984375" style="1"/>
    <col min="10" max="10" width="3.36328125" style="1" bestFit="1" customWidth="1"/>
    <col min="11" max="11" width="39.08984375" style="1" bestFit="1" customWidth="1"/>
    <col min="12" max="16384" width="9.08984375" style="1"/>
  </cols>
  <sheetData>
    <row r="1" spans="1:11" x14ac:dyDescent="0.35">
      <c r="A1" s="13" t="s">
        <v>14</v>
      </c>
      <c r="B1" s="13" t="s">
        <v>38</v>
      </c>
      <c r="C1" s="13" t="s">
        <v>39</v>
      </c>
      <c r="D1" s="13" t="s">
        <v>0</v>
      </c>
      <c r="E1" s="13" t="s">
        <v>11</v>
      </c>
    </row>
    <row r="2" spans="1:11" x14ac:dyDescent="0.35">
      <c r="A2" s="14" t="s">
        <v>15</v>
      </c>
      <c r="B2" s="16" t="s">
        <v>102</v>
      </c>
      <c r="C2" s="16" t="s">
        <v>46</v>
      </c>
      <c r="D2" s="16" t="s">
        <v>7</v>
      </c>
      <c r="E2" s="16" t="s">
        <v>56</v>
      </c>
      <c r="G2" s="3" t="s">
        <v>71</v>
      </c>
      <c r="H2" s="3" t="s">
        <v>72</v>
      </c>
      <c r="J2" s="3">
        <v>0</v>
      </c>
      <c r="K2" s="3" t="s">
        <v>72</v>
      </c>
    </row>
    <row r="3" spans="1:11" x14ac:dyDescent="0.35">
      <c r="A3" s="15" t="s">
        <v>17</v>
      </c>
      <c r="B3" s="16" t="s">
        <v>16</v>
      </c>
      <c r="C3" s="16" t="s">
        <v>43</v>
      </c>
      <c r="D3" s="16" t="s">
        <v>12</v>
      </c>
      <c r="E3" s="16" t="s">
        <v>57</v>
      </c>
      <c r="G3" s="3">
        <v>0</v>
      </c>
      <c r="H3" s="3" t="s">
        <v>59</v>
      </c>
      <c r="J3" s="3">
        <v>1</v>
      </c>
      <c r="K3" s="3" t="s">
        <v>68</v>
      </c>
    </row>
    <row r="4" spans="1:11" x14ac:dyDescent="0.35">
      <c r="A4" s="3" t="s">
        <v>107</v>
      </c>
      <c r="B4" s="16" t="s">
        <v>87</v>
      </c>
      <c r="C4" s="16" t="s">
        <v>49</v>
      </c>
      <c r="D4" s="16" t="s">
        <v>81</v>
      </c>
      <c r="E4" s="16"/>
      <c r="G4" s="3">
        <v>1</v>
      </c>
      <c r="H4" s="3" t="s">
        <v>60</v>
      </c>
      <c r="J4" s="3">
        <v>2</v>
      </c>
      <c r="K4" s="3" t="s">
        <v>68</v>
      </c>
    </row>
    <row r="5" spans="1:11" x14ac:dyDescent="0.35">
      <c r="A5" s="3" t="s">
        <v>108</v>
      </c>
      <c r="B5" s="16" t="s">
        <v>98</v>
      </c>
      <c r="C5" s="16" t="s">
        <v>50</v>
      </c>
      <c r="D5" s="16" t="s">
        <v>82</v>
      </c>
      <c r="E5" s="16"/>
      <c r="J5" s="3">
        <v>3</v>
      </c>
      <c r="K5" s="3" t="s">
        <v>68</v>
      </c>
    </row>
    <row r="6" spans="1:11" x14ac:dyDescent="0.35">
      <c r="A6" s="14" t="s">
        <v>91</v>
      </c>
      <c r="B6" s="16" t="s">
        <v>19</v>
      </c>
      <c r="C6" s="3" t="s">
        <v>45</v>
      </c>
      <c r="D6" s="3"/>
      <c r="E6" s="3"/>
      <c r="G6" s="3" t="s">
        <v>71</v>
      </c>
      <c r="H6" s="3" t="s">
        <v>72</v>
      </c>
      <c r="J6" s="3">
        <v>4</v>
      </c>
      <c r="K6" s="3" t="s">
        <v>68</v>
      </c>
    </row>
    <row r="7" spans="1:11" x14ac:dyDescent="0.35">
      <c r="A7" s="14" t="s">
        <v>84</v>
      </c>
      <c r="B7" s="16" t="s">
        <v>99</v>
      </c>
      <c r="C7" s="16" t="s">
        <v>44</v>
      </c>
      <c r="D7" s="16"/>
      <c r="E7" s="16"/>
      <c r="G7" s="3">
        <v>0</v>
      </c>
      <c r="H7" s="3" t="s">
        <v>59</v>
      </c>
      <c r="J7" s="3">
        <v>5</v>
      </c>
      <c r="K7" s="3" t="s">
        <v>69</v>
      </c>
    </row>
    <row r="8" spans="1:11" x14ac:dyDescent="0.35">
      <c r="A8" s="14" t="s">
        <v>18</v>
      </c>
      <c r="B8" s="16" t="s">
        <v>97</v>
      </c>
      <c r="C8" s="16" t="s">
        <v>88</v>
      </c>
      <c r="D8" s="16"/>
      <c r="E8" s="16"/>
      <c r="G8" s="3">
        <v>1</v>
      </c>
      <c r="H8" s="3" t="s">
        <v>61</v>
      </c>
      <c r="J8" s="3">
        <v>6</v>
      </c>
      <c r="K8" s="3" t="s">
        <v>69</v>
      </c>
    </row>
    <row r="9" spans="1:11" x14ac:dyDescent="0.35">
      <c r="A9" s="14" t="s">
        <v>101</v>
      </c>
      <c r="B9" s="16" t="s">
        <v>116</v>
      </c>
      <c r="C9" s="3" t="s">
        <v>47</v>
      </c>
      <c r="D9" s="3"/>
      <c r="E9" s="3"/>
      <c r="G9" s="3">
        <v>2</v>
      </c>
      <c r="H9" s="3" t="s">
        <v>62</v>
      </c>
      <c r="J9" s="3">
        <v>7</v>
      </c>
      <c r="K9" s="3" t="s">
        <v>69</v>
      </c>
    </row>
    <row r="10" spans="1:11" x14ac:dyDescent="0.35">
      <c r="A10" s="14" t="s">
        <v>109</v>
      </c>
      <c r="B10" s="16" t="s">
        <v>96</v>
      </c>
      <c r="C10" s="3" t="s">
        <v>103</v>
      </c>
      <c r="D10" s="3"/>
      <c r="E10" s="3"/>
      <c r="J10" s="3">
        <v>8</v>
      </c>
      <c r="K10" s="3" t="s">
        <v>69</v>
      </c>
    </row>
    <row r="11" spans="1:11" x14ac:dyDescent="0.35">
      <c r="A11" s="14" t="s">
        <v>21</v>
      </c>
      <c r="B11" s="16" t="s">
        <v>117</v>
      </c>
      <c r="C11" s="16" t="s">
        <v>52</v>
      </c>
      <c r="D11" s="16"/>
      <c r="E11" s="16"/>
      <c r="G11" s="3" t="s">
        <v>71</v>
      </c>
      <c r="H11" s="3" t="s">
        <v>72</v>
      </c>
      <c r="J11" s="3">
        <v>9</v>
      </c>
      <c r="K11" s="3" t="s">
        <v>80</v>
      </c>
    </row>
    <row r="12" spans="1:11" x14ac:dyDescent="0.35">
      <c r="A12" s="14" t="s">
        <v>23</v>
      </c>
      <c r="B12" s="3" t="s">
        <v>100</v>
      </c>
      <c r="C12" s="16" t="s">
        <v>40</v>
      </c>
      <c r="D12" s="16"/>
      <c r="E12" s="16"/>
      <c r="G12" s="3">
        <v>0</v>
      </c>
      <c r="H12" s="3" t="s">
        <v>63</v>
      </c>
      <c r="J12" s="3">
        <v>10</v>
      </c>
      <c r="K12" s="3" t="s">
        <v>80</v>
      </c>
    </row>
    <row r="13" spans="1:11" x14ac:dyDescent="0.35">
      <c r="A13" s="14" t="s">
        <v>25</v>
      </c>
      <c r="B13" s="3" t="s">
        <v>112</v>
      </c>
      <c r="C13" s="3" t="s">
        <v>41</v>
      </c>
      <c r="D13" s="3"/>
      <c r="E13" s="3"/>
      <c r="G13" s="3">
        <v>1</v>
      </c>
      <c r="H13" s="3" t="s">
        <v>64</v>
      </c>
      <c r="J13" s="3">
        <v>11</v>
      </c>
      <c r="K13" s="3" t="s">
        <v>80</v>
      </c>
    </row>
    <row r="14" spans="1:11" x14ac:dyDescent="0.35">
      <c r="A14" s="14" t="s">
        <v>85</v>
      </c>
      <c r="B14" s="16" t="s">
        <v>20</v>
      </c>
      <c r="C14" s="16" t="s">
        <v>51</v>
      </c>
      <c r="D14" s="16"/>
      <c r="E14" s="16"/>
      <c r="G14" s="3">
        <v>2</v>
      </c>
      <c r="H14" s="3" t="s">
        <v>65</v>
      </c>
      <c r="J14" s="3">
        <v>12</v>
      </c>
      <c r="K14" s="3" t="s">
        <v>80</v>
      </c>
    </row>
    <row r="15" spans="1:11" x14ac:dyDescent="0.35">
      <c r="A15" s="3" t="s">
        <v>26</v>
      </c>
      <c r="B15" s="16" t="s">
        <v>22</v>
      </c>
      <c r="C15" s="16" t="s">
        <v>118</v>
      </c>
      <c r="D15" s="16"/>
      <c r="E15" s="16"/>
      <c r="G15" s="3">
        <v>3</v>
      </c>
      <c r="H15" s="3" t="s">
        <v>62</v>
      </c>
      <c r="J15" s="3">
        <v>13</v>
      </c>
      <c r="K15" s="3" t="s">
        <v>70</v>
      </c>
    </row>
    <row r="16" spans="1:11" x14ac:dyDescent="0.35">
      <c r="A16" s="3" t="s">
        <v>27</v>
      </c>
      <c r="B16" s="16" t="s">
        <v>111</v>
      </c>
      <c r="C16" s="16" t="s">
        <v>42</v>
      </c>
      <c r="D16" s="16"/>
      <c r="E16" s="16"/>
      <c r="J16" s="3">
        <v>14</v>
      </c>
      <c r="K16" s="3" t="s">
        <v>70</v>
      </c>
    </row>
    <row r="17" spans="1:12" x14ac:dyDescent="0.35">
      <c r="A17" s="14" t="s">
        <v>28</v>
      </c>
      <c r="B17" s="16" t="s">
        <v>24</v>
      </c>
      <c r="C17" s="3" t="s">
        <v>48</v>
      </c>
      <c r="D17" s="3"/>
      <c r="E17" s="3"/>
      <c r="G17" s="3" t="s">
        <v>71</v>
      </c>
      <c r="H17" s="3" t="s">
        <v>72</v>
      </c>
      <c r="J17" s="3">
        <v>15</v>
      </c>
      <c r="K17" s="3" t="s">
        <v>70</v>
      </c>
    </row>
    <row r="18" spans="1:12" x14ac:dyDescent="0.35">
      <c r="A18" s="14" t="s">
        <v>113</v>
      </c>
      <c r="B18" s="16" t="s">
        <v>93</v>
      </c>
      <c r="C18" s="3" t="s">
        <v>53</v>
      </c>
      <c r="D18" s="16"/>
      <c r="E18" s="16"/>
      <c r="G18" s="3">
        <v>0</v>
      </c>
      <c r="H18" s="3" t="s">
        <v>63</v>
      </c>
      <c r="J18" s="3">
        <v>16</v>
      </c>
      <c r="K18" s="3" t="s">
        <v>70</v>
      </c>
    </row>
    <row r="19" spans="1:12" x14ac:dyDescent="0.35">
      <c r="A19" s="14" t="s">
        <v>30</v>
      </c>
      <c r="B19" s="16"/>
      <c r="C19" s="16" t="s">
        <v>73</v>
      </c>
      <c r="D19" s="3"/>
      <c r="E19" s="3"/>
      <c r="G19" s="3">
        <v>1</v>
      </c>
      <c r="H19" s="3" t="s">
        <v>64</v>
      </c>
      <c r="J19" s="3">
        <v>17</v>
      </c>
      <c r="K19" s="3" t="s">
        <v>62</v>
      </c>
    </row>
    <row r="20" spans="1:12" x14ac:dyDescent="0.35">
      <c r="A20" s="14" t="s">
        <v>31</v>
      </c>
      <c r="C20" s="3"/>
      <c r="D20" s="16"/>
      <c r="E20" s="16"/>
      <c r="G20" s="3">
        <v>2</v>
      </c>
      <c r="H20" s="3" t="s">
        <v>65</v>
      </c>
      <c r="J20" s="3">
        <v>18</v>
      </c>
      <c r="K20" s="3" t="s">
        <v>62</v>
      </c>
    </row>
    <row r="21" spans="1:12" x14ac:dyDescent="0.35">
      <c r="A21" s="14" t="s">
        <v>89</v>
      </c>
      <c r="C21" s="16"/>
      <c r="D21" s="16"/>
      <c r="E21" s="16"/>
      <c r="G21" s="3">
        <v>3</v>
      </c>
      <c r="H21" s="3" t="s">
        <v>66</v>
      </c>
      <c r="J21" s="78">
        <v>19</v>
      </c>
      <c r="K21" s="78" t="s">
        <v>62</v>
      </c>
    </row>
    <row r="22" spans="1:12" x14ac:dyDescent="0.35">
      <c r="A22" s="14" t="s">
        <v>114</v>
      </c>
      <c r="C22" s="16"/>
      <c r="G22" s="3">
        <v>4</v>
      </c>
      <c r="H22" s="3" t="s">
        <v>67</v>
      </c>
      <c r="J22" s="3">
        <v>20</v>
      </c>
      <c r="K22" s="3" t="s">
        <v>62</v>
      </c>
    </row>
    <row r="23" spans="1:12" x14ac:dyDescent="0.35">
      <c r="A23" s="14" t="s">
        <v>95</v>
      </c>
      <c r="L23" s="73"/>
    </row>
    <row r="24" spans="1:12" x14ac:dyDescent="0.35">
      <c r="A24" s="14" t="s">
        <v>32</v>
      </c>
    </row>
    <row r="25" spans="1:12" x14ac:dyDescent="0.35">
      <c r="A25" s="14" t="s">
        <v>92</v>
      </c>
    </row>
    <row r="26" spans="1:12" x14ac:dyDescent="0.35">
      <c r="A26" s="3" t="s">
        <v>33</v>
      </c>
    </row>
    <row r="27" spans="1:12" x14ac:dyDescent="0.35">
      <c r="A27" s="3" t="s">
        <v>34</v>
      </c>
    </row>
    <row r="28" spans="1:12" x14ac:dyDescent="0.35">
      <c r="A28" s="14" t="s">
        <v>35</v>
      </c>
    </row>
    <row r="29" spans="1:12" x14ac:dyDescent="0.35">
      <c r="A29" s="15" t="s">
        <v>90</v>
      </c>
    </row>
    <row r="30" spans="1:12" x14ac:dyDescent="0.35">
      <c r="A30" s="15" t="s">
        <v>115</v>
      </c>
    </row>
    <row r="31" spans="1:12" x14ac:dyDescent="0.35">
      <c r="A31" s="14" t="s">
        <v>110</v>
      </c>
    </row>
    <row r="32" spans="1:12" x14ac:dyDescent="0.35">
      <c r="A32" s="3" t="s">
        <v>36</v>
      </c>
    </row>
    <row r="33" spans="1:12" x14ac:dyDescent="0.35">
      <c r="A33" s="3" t="s">
        <v>29</v>
      </c>
      <c r="L33" s="73"/>
    </row>
    <row r="34" spans="1:12" x14ac:dyDescent="0.35">
      <c r="A34" s="3" t="s">
        <v>37</v>
      </c>
    </row>
    <row r="35" spans="1:12" x14ac:dyDescent="0.35">
      <c r="A35" s="3"/>
    </row>
    <row r="36" spans="1:12" x14ac:dyDescent="0.35">
      <c r="A36" s="3"/>
    </row>
    <row r="37" spans="1:12" x14ac:dyDescent="0.35">
      <c r="A37" s="15"/>
    </row>
    <row r="38" spans="1:12" x14ac:dyDescent="0.35">
      <c r="A38" s="14"/>
    </row>
    <row r="39" spans="1:12" x14ac:dyDescent="0.35">
      <c r="A39" s="15"/>
    </row>
    <row r="52" spans="12:12" x14ac:dyDescent="0.35">
      <c r="L52" s="73"/>
    </row>
  </sheetData>
  <sortState xmlns:xlrd2="http://schemas.microsoft.com/office/spreadsheetml/2017/richdata2" ref="B10:B16">
    <sortCondition ref="B18"/>
  </sortState>
  <customSheetViews>
    <customSheetView guid="{4DDCB621-8211-4CDD-ACEB-B8908F2730ED}">
      <selection activeCell="G25" sqref="G25"/>
      <pageMargins left="0.7" right="0.7" top="0.75" bottom="0.75" header="0.3" footer="0.3"/>
      <pageSetup paperSize="9" orientation="portrait" horizontalDpi="4294967293" verticalDpi="0" r:id="rId1"/>
    </customSheetView>
  </customSheetViews>
  <pageMargins left="0.7" right="0.7" top="0.75" bottom="0.75" header="0.3" footer="0.3"/>
  <pageSetup paperSize="9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formular</vt:lpstr>
      <vt:lpstr>databaza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Martin Margala</cp:lastModifiedBy>
  <cp:lastPrinted>2023-09-25T15:11:21Z</cp:lastPrinted>
  <dcterms:created xsi:type="dcterms:W3CDTF">2017-08-21T19:53:30Z</dcterms:created>
  <dcterms:modified xsi:type="dcterms:W3CDTF">2023-09-25T15:11:31Z</dcterms:modified>
</cp:coreProperties>
</file>